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1_CTRA-GRAL LP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9" i="1" l="1"/>
  <c r="G24" i="1" s="1"/>
  <c r="G5" i="1" l="1"/>
  <c r="G10" i="1" s="1"/>
</calcChain>
</file>

<file path=xl/sharedStrings.xml><?xml version="1.0" encoding="utf-8"?>
<sst xmlns="http://schemas.openxmlformats.org/spreadsheetml/2006/main" count="34" uniqueCount="32">
  <si>
    <t>DISTRIBUCIÓN</t>
  </si>
  <si>
    <t>OTROS
ANCHOS</t>
  </si>
  <si>
    <t xml:space="preserve">        UNILATERAL</t>
  </si>
  <si>
    <t xml:space="preserve">        TRESBOLILLO</t>
  </si>
  <si>
    <t>FACTOR
MANTENIMIENTO</t>
  </si>
  <si>
    <t>ANCHO TOTAL 
APARCAMIENTOS</t>
  </si>
  <si>
    <t>ANCHO TOTAL 
DE ACERAS</t>
  </si>
  <si>
    <t>INTERDISTANCIA
(MISMO LADO)</t>
  </si>
  <si>
    <t>RENDIMIENTO
LUMINARIA(%)</t>
  </si>
  <si>
    <t xml:space="preserve">        PAREADO</t>
  </si>
  <si>
    <t xml:space="preserve">        CENTRAL DOBLE</t>
  </si>
  <si>
    <t>DATOS</t>
  </si>
  <si>
    <t>SUPERFICIE TOTAL DEL AREA/CAMPO</t>
  </si>
  <si>
    <t>ANCHO DEL ÁREA / CAMPO</t>
  </si>
  <si>
    <t>LARGO DEL ÁREA / CAMPO</t>
  </si>
  <si>
    <t>FACTOR DE
MANTENIMIENTO</t>
  </si>
  <si>
    <t>NÚMERO DE LUMINARIAS</t>
  </si>
  <si>
    <t>CALCULO DE UTILANCIA EN ÁREAS E INSTALACIONES DEPORTIVAS</t>
  </si>
  <si>
    <r>
      <t xml:space="preserve">ANCHO TOTAL
ENTORNOS </t>
    </r>
    <r>
      <rPr>
        <b/>
        <sz val="10"/>
        <color rgb="FFFF0000"/>
        <rFont val="Arial"/>
        <family val="2"/>
      </rPr>
      <t>(1)</t>
    </r>
  </si>
  <si>
    <r>
      <rPr>
        <b/>
        <sz val="11"/>
        <color rgb="FFFF0000"/>
        <rFont val="Arial"/>
        <family val="2"/>
      </rPr>
      <t>(2)</t>
    </r>
    <r>
      <rPr>
        <b/>
        <sz val="11"/>
        <rFont val="Arial"/>
        <family val="2"/>
      </rPr>
      <t xml:space="preserve"> COMO SE OBTIENE LA LUMINANCIA GLOBAL DE TODA LA CALLE (ENLACE DE VIDEO) </t>
    </r>
  </si>
  <si>
    <r>
      <rPr>
        <b/>
        <sz val="11"/>
        <color rgb="FFFF0000"/>
        <rFont val="Arial"/>
        <family val="2"/>
      </rPr>
      <t>(3)</t>
    </r>
    <r>
      <rPr>
        <b/>
        <sz val="11"/>
        <rFont val="Arial"/>
        <family val="2"/>
      </rPr>
      <t xml:space="preserve"> SI LA SUPERFICIE ES IRREGULAR SE USARÁ ESTA CASILLA</t>
    </r>
  </si>
  <si>
    <t>CALCULO DE UTILANCIA EN CALLES REGULARES</t>
  </si>
  <si>
    <r>
      <t>SUPERFICIE (EXACTA)</t>
    </r>
    <r>
      <rPr>
        <b/>
        <sz val="10"/>
        <color rgb="FFFF0000"/>
        <rFont val="Arial"/>
        <family val="2"/>
      </rPr>
      <t>(3)</t>
    </r>
  </si>
  <si>
    <r>
      <t xml:space="preserve">ILUMINANCIA
</t>
    </r>
    <r>
      <rPr>
        <b/>
        <sz val="10"/>
        <color theme="1"/>
        <rFont val="Calibri"/>
        <family val="2"/>
        <scheme val="minor"/>
      </rPr>
      <t xml:space="preserve">MEDIA GLOBAL </t>
    </r>
    <r>
      <rPr>
        <b/>
        <sz val="10"/>
        <color rgb="FFFF0000"/>
        <rFont val="Calibri"/>
        <family val="2"/>
        <scheme val="minor"/>
      </rPr>
      <t>(2)</t>
    </r>
  </si>
  <si>
    <t xml:space="preserve">ILUMINANCIA
MEDIA (LUX) </t>
  </si>
  <si>
    <t>FLUJO UNITARIO (LÚMENES)</t>
  </si>
  <si>
    <t>FLUJO UNITARIO
(LÚMENES)</t>
  </si>
  <si>
    <t>ANCHO DE 
LA CALZADA</t>
  </si>
  <si>
    <t>ANCHO TOTAL CON ENTORNO</t>
  </si>
  <si>
    <r>
      <rPr>
        <b/>
        <sz val="10.5"/>
        <color rgb="FFFF0000"/>
        <rFont val="Arial"/>
        <family val="2"/>
      </rPr>
      <t>(1)</t>
    </r>
    <r>
      <rPr>
        <b/>
        <sz val="10.5"/>
        <color theme="1"/>
        <rFont val="Arial"/>
        <family val="2"/>
      </rPr>
      <t xml:space="preserve"> EL ENTORNO ES LA MITAD DE LA CALZADA A CADA LADO HASTA 5 METROS SI NO HAY EDIFICACIONES.</t>
    </r>
  </si>
  <si>
    <t xml:space="preserve">UTILANCIA EN TENERIFE  &gt; 50% 
UTILANCIA EN LA PALMA &gt; 50% (DESCARGA y ÁMBAR PURO) 
                                              &gt; 75% (LED ÁMBAR Y SUPER CÁLIDO IAC) </t>
  </si>
  <si>
    <t>UTILANCIA  &gt; 50% EN INSTALACIONES
 DEPORTIVAS O APAGADO A LAS 24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</si>
</sst>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\ &quot;METROS&quot;"/>
    <numFmt numFmtId="165" formatCode="0.0%"/>
    <numFmt numFmtId="166" formatCode="0.00\ &quot;m²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0.5"/>
      <color theme="1"/>
      <name val="Arial"/>
      <family val="2"/>
    </font>
    <font>
      <b/>
      <sz val="10.5"/>
      <color rgb="FFFF0000"/>
      <name val="Arial"/>
      <family val="2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degree="90">
        <stop position="0">
          <color theme="0" tint="-0.34900967436750391"/>
        </stop>
        <stop position="0.5">
          <color theme="0"/>
        </stop>
        <stop position="1">
          <color theme="0" tint="-0.34900967436750391"/>
        </stop>
      </gradientFill>
    </fill>
    <fill>
      <gradientFill degree="90">
        <stop position="0">
          <color theme="6" tint="0.40000610370189521"/>
        </stop>
        <stop position="0.5">
          <color theme="0"/>
        </stop>
        <stop position="1">
          <color theme="6" tint="0.40000610370189521"/>
        </stop>
      </gradientFill>
    </fill>
    <fill>
      <gradientFill degree="90">
        <stop position="0">
          <color rgb="FF6699FF"/>
        </stop>
        <stop position="0.5">
          <color theme="0"/>
        </stop>
        <stop position="1">
          <color rgb="FF6699FF"/>
        </stop>
      </gradientFill>
    </fill>
    <fill>
      <patternFill patternType="solid">
        <fgColor theme="8" tint="0.79998168889431442"/>
        <bgColor indexed="64"/>
      </patternFill>
    </fill>
    <fill>
      <gradientFill degree="90">
        <stop position="0">
          <color theme="9" tint="0.59999389629810485"/>
        </stop>
        <stop position="0.5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 tint="-0.25098422193060094"/>
        </stop>
        <stop position="0.5">
          <color theme="0"/>
        </stop>
        <stop position="1">
          <color theme="0" tint="-0.25098422193060094"/>
        </stop>
      </gradientFill>
    </fill>
    <fill>
      <gradientFill degree="90">
        <stop position="0">
          <color theme="9" tint="0.40000610370189521"/>
        </stop>
        <stop position="0.5">
          <color theme="0"/>
        </stop>
        <stop position="1">
          <color theme="9" tint="0.40000610370189521"/>
        </stop>
      </gradientFill>
    </fill>
    <fill>
      <gradientFill degree="90">
        <stop position="0">
          <color theme="8" tint="0.59999389629810485"/>
        </stop>
        <stop position="0.5">
          <color theme="0"/>
        </stop>
        <stop position="1">
          <color theme="8" tint="0.59999389629810485"/>
        </stop>
      </gradient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vertical="center"/>
    </xf>
    <xf numFmtId="0" fontId="5" fillId="9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21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9" fontId="10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0" fontId="16" fillId="2" borderId="28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8" borderId="2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/>
    <xf numFmtId="0" fontId="9" fillId="4" borderId="5" xfId="0" applyFont="1" applyFill="1" applyBorder="1" applyAlignment="1"/>
    <xf numFmtId="0" fontId="9" fillId="4" borderId="6" xfId="0" applyFont="1" applyFill="1" applyBorder="1" applyAlignment="1"/>
    <xf numFmtId="164" fontId="8" fillId="4" borderId="2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/>
    <xf numFmtId="164" fontId="9" fillId="4" borderId="5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/>
    <xf numFmtId="0" fontId="16" fillId="2" borderId="28" xfId="1" applyFont="1" applyFill="1" applyBorder="1" applyAlignment="1" applyProtection="1">
      <alignment horizontal="center" vertical="center"/>
      <protection locked="0"/>
    </xf>
    <xf numFmtId="0" fontId="16" fillId="0" borderId="29" xfId="1" applyFont="1" applyBorder="1" applyAlignment="1" applyProtection="1">
      <alignment horizontal="center" vertical="center"/>
      <protection locked="0"/>
    </xf>
    <xf numFmtId="0" fontId="16" fillId="0" borderId="30" xfId="1" applyFont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5" fillId="5" borderId="19" xfId="0" applyNumberFormat="1" applyFont="1" applyFill="1" applyBorder="1" applyAlignment="1" applyProtection="1">
      <alignment horizontal="center" vertical="center"/>
      <protection locked="0"/>
    </xf>
    <xf numFmtId="2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65" fontId="11" fillId="8" borderId="2" xfId="0" applyNumberFormat="1" applyFont="1" applyFill="1" applyBorder="1" applyAlignment="1">
      <alignment horizontal="center" vertical="center"/>
    </xf>
    <xf numFmtId="165" fontId="12" fillId="8" borderId="22" xfId="0" applyNumberFormat="1" applyFont="1" applyFill="1" applyBorder="1" applyAlignment="1">
      <alignment horizontal="center" vertical="center"/>
    </xf>
    <xf numFmtId="165" fontId="12" fillId="8" borderId="5" xfId="0" applyNumberFormat="1" applyFont="1" applyFill="1" applyBorder="1" applyAlignment="1">
      <alignment horizontal="center" vertical="center"/>
    </xf>
    <xf numFmtId="165" fontId="12" fillId="8" borderId="23" xfId="0" applyNumberFormat="1" applyFont="1" applyFill="1" applyBorder="1" applyAlignment="1">
      <alignment horizontal="center" vertical="center"/>
    </xf>
    <xf numFmtId="165" fontId="12" fillId="8" borderId="34" xfId="0" applyNumberFormat="1" applyFont="1" applyFill="1" applyBorder="1" applyAlignment="1">
      <alignment horizontal="center" vertical="center"/>
    </xf>
    <xf numFmtId="165" fontId="12" fillId="8" borderId="3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5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2" fontId="5" fillId="9" borderId="16" xfId="0" applyNumberFormat="1" applyFont="1" applyFill="1" applyBorder="1" applyAlignment="1">
      <alignment horizontal="center" vertical="center"/>
    </xf>
    <xf numFmtId="2" fontId="5" fillId="9" borderId="31" xfId="0" applyNumberFormat="1" applyFont="1" applyFill="1" applyBorder="1" applyAlignment="1">
      <alignment horizontal="center" vertical="center"/>
    </xf>
    <xf numFmtId="2" fontId="5" fillId="9" borderId="18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66" fontId="8" fillId="4" borderId="2" xfId="0" applyNumberFormat="1" applyFont="1" applyFill="1" applyBorder="1" applyAlignment="1">
      <alignment horizontal="center" vertical="center"/>
    </xf>
    <xf numFmtId="166" fontId="9" fillId="4" borderId="22" xfId="0" applyNumberFormat="1" applyFont="1" applyFill="1" applyBorder="1" applyAlignment="1"/>
    <xf numFmtId="166" fontId="9" fillId="4" borderId="5" xfId="0" applyNumberFormat="1" applyFont="1" applyFill="1" applyBorder="1" applyAlignment="1">
      <alignment horizontal="center" vertical="center"/>
    </xf>
    <xf numFmtId="166" fontId="9" fillId="4" borderId="23" xfId="0" applyNumberFormat="1" applyFont="1" applyFill="1" applyBorder="1" applyAlignment="1"/>
    <xf numFmtId="0" fontId="7" fillId="8" borderId="2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trlProps/ctrlProp1.xml><?xml version="1.0" encoding="utf-8"?>
<formControlPr xmlns="http://schemas.microsoft.com/office/spreadsheetml/2009/9/main" objectType="Radio" checked="Checked" firstButton="1" fmlaLink="$B$4"/>
</file>

<file path=xl/ctrlProps/ctrlProp2.xml><?xml version="1.0" encoding="utf-8"?>
<formControlPr xmlns="http://schemas.microsoft.com/office/spreadsheetml/2009/9/main" objectType="Radio"/>
</file>

<file path=xl/ctrlProps/ctrlProp3.xml><?xml version="1.0" encoding="utf-8"?>
<formControlPr xmlns="http://schemas.microsoft.com/office/spreadsheetml/2009/9/main" objectType="Radio"/>
</file>

<file path=xl/ctrlProps/ctrlProp4.xml><?xml version="1.0" encoding="utf-8"?>
<formControlPr xmlns="http://schemas.microsoft.com/office/spreadsheetml/2009/9/main" objectType="Radio"/>
</file>

<file path=xl/ctrlProps/ctrlProp5.xml><?xml version="1.0" encoding="utf-8"?>
<formControlPr xmlns="http://schemas.microsoft.com/office/spreadsheetml/2009/9/main" objectType="Radio"/>
</file>

<file path=xl/ctrlProps/ctrlProp6.xml><?xml version="1.0" encoding="utf-8"?>
<formControlPr xmlns="http://schemas.microsoft.com/office/spreadsheetml/2009/9/main" objectType="Radio"/>
</file>

<file path=xl/ctrlProps/ctrlProp7.xml><?xml version="1.0" encoding="utf-8"?>
<formControlPr xmlns="http://schemas.microsoft.com/office/spreadsheetml/2009/9/main" objectType="Radio"/>
</file>

<file path=xl/ctrlProps/ctrlProp8.xml><?xml version="1.0" encoding="utf-8"?>
<formControlPr xmlns="http://schemas.microsoft.com/office/spreadsheetml/2009/9/main" objectType="Radio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</xdr:row>
          <xdr:rowOff>0</xdr:rowOff>
        </xdr:from>
        <xdr:to>
          <xdr:col>2</xdr:col>
          <xdr:colOff>333375</xdr:colOff>
          <xdr:row>4</xdr:row>
          <xdr:rowOff>9525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</xdr:row>
          <xdr:rowOff>257175</xdr:rowOff>
        </xdr:from>
        <xdr:to>
          <xdr:col>2</xdr:col>
          <xdr:colOff>333375</xdr:colOff>
          <xdr:row>5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</xdr:row>
          <xdr:rowOff>0</xdr:rowOff>
        </xdr:from>
        <xdr:to>
          <xdr:col>2</xdr:col>
          <xdr:colOff>333375</xdr:colOff>
          <xdr:row>6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0</xdr:rowOff>
        </xdr:from>
        <xdr:to>
          <xdr:col>2</xdr:col>
          <xdr:colOff>333375</xdr:colOff>
          <xdr:row>7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0</xdr:rowOff>
        </xdr:from>
        <xdr:to>
          <xdr:col>2</xdr:col>
          <xdr:colOff>333375</xdr:colOff>
          <xdr:row>5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0</xdr:rowOff>
        </xdr:from>
        <xdr:to>
          <xdr:col>2</xdr:col>
          <xdr:colOff>333375</xdr:colOff>
          <xdr:row>5</xdr:row>
          <xdr:rowOff>9525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5</xdr:row>
          <xdr:rowOff>0</xdr:rowOff>
        </xdr:from>
        <xdr:to>
          <xdr:col>2</xdr:col>
          <xdr:colOff>333375</xdr:colOff>
          <xdr:row>6</xdr:row>
          <xdr:rowOff>19050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0</xdr:rowOff>
        </xdr:from>
        <xdr:to>
          <xdr:col>2</xdr:col>
          <xdr:colOff>333375</xdr:colOff>
          <xdr:row>7</xdr:row>
          <xdr:rowOff>9525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s://www.youtube.com/watch?v=HDjNA8I3qc0" TargetMode="External" Type="http://schemas.openxmlformats.org/officeDocument/2006/relationships/hyperlink"/>
<Relationship Id="rId10" Target="../ctrlProps/ctrlProp6.xml" Type="http://schemas.openxmlformats.org/officeDocument/2006/relationships/ctrlProp"/>
<Relationship Id="rId11" Target="../ctrlProps/ctrlProp7.xml" Type="http://schemas.openxmlformats.org/officeDocument/2006/relationships/ctrlProp"/>
<Relationship Id="rId12" Target="../ctrlProps/ctrlProp8.xml" Type="http://schemas.openxmlformats.org/officeDocument/2006/relationships/ctrlProp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Relationship Id="rId4" Target="../drawings/vmlDrawing1.vml" Type="http://schemas.openxmlformats.org/officeDocument/2006/relationships/vmlDrawing"/>
<Relationship Id="rId5" Target="../ctrlProps/ctrlProp1.xml" Type="http://schemas.openxmlformats.org/officeDocument/2006/relationships/ctrlProp"/>
<Relationship Id="rId6" Target="../ctrlProps/ctrlProp2.xml" Type="http://schemas.openxmlformats.org/officeDocument/2006/relationships/ctrlProp"/>
<Relationship Id="rId7" Target="../ctrlProps/ctrlProp3.xml" Type="http://schemas.openxmlformats.org/officeDocument/2006/relationships/ctrlProp"/>
<Relationship Id="rId8" Target="../ctrlProps/ctrlProp4.xml" Type="http://schemas.openxmlformats.org/officeDocument/2006/relationships/ctrlProp"/>
<Relationship Id="rId9" Target="../ctrlProps/ctrlProp5.xml" Type="http://schemas.openxmlformats.org/officeDocument/2006/relationships/ctrlProp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H28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4.85546875" customWidth="1"/>
    <col min="2" max="2" width="9.5703125" hidden="1" customWidth="1"/>
    <col min="3" max="3" width="25.140625" customWidth="1"/>
    <col min="4" max="4" width="16.5703125" customWidth="1"/>
    <col min="5" max="5" width="15" customWidth="1"/>
    <col min="6" max="6" width="19.85546875" customWidth="1"/>
    <col min="7" max="7" width="17.5703125" customWidth="1"/>
    <col min="8" max="8" width="15.42578125" customWidth="1"/>
  </cols>
  <sheetData>
    <row r="1" spans="2:8" ht="15.75" thickBot="1" x14ac:dyDescent="0.3"/>
    <row r="2" spans="2:8" ht="18" x14ac:dyDescent="0.25">
      <c r="C2" s="37" t="s">
        <v>21</v>
      </c>
      <c r="D2" s="60"/>
      <c r="E2" s="60"/>
      <c r="F2" s="60"/>
      <c r="G2" s="60"/>
      <c r="H2" s="61"/>
    </row>
    <row r="3" spans="2:8" ht="31.5" customHeight="1" x14ac:dyDescent="0.25">
      <c r="C3" s="8" t="s">
        <v>0</v>
      </c>
      <c r="D3" s="3" t="s">
        <v>27</v>
      </c>
      <c r="E3" s="3" t="s">
        <v>6</v>
      </c>
      <c r="F3" s="3" t="s">
        <v>5</v>
      </c>
      <c r="G3" s="3" t="s">
        <v>18</v>
      </c>
      <c r="H3" s="4" t="s">
        <v>1</v>
      </c>
    </row>
    <row r="4" spans="2:8" ht="21" customHeight="1" x14ac:dyDescent="0.25">
      <c r="B4" s="15">
        <v>1</v>
      </c>
      <c r="C4" s="5" t="s">
        <v>2</v>
      </c>
      <c r="D4" s="9"/>
      <c r="E4" s="10"/>
      <c r="F4" s="10"/>
      <c r="G4" s="10"/>
      <c r="H4" s="11"/>
    </row>
    <row r="5" spans="2:8" ht="21" customHeight="1" x14ac:dyDescent="0.25">
      <c r="C5" s="5" t="s">
        <v>3</v>
      </c>
      <c r="D5" s="26" t="s">
        <v>28</v>
      </c>
      <c r="E5" s="27"/>
      <c r="F5" s="27"/>
      <c r="G5" s="30">
        <f>SUM(D4:H4)</f>
        <v>0</v>
      </c>
      <c r="H5" s="31"/>
    </row>
    <row r="6" spans="2:8" ht="20.25" customHeight="1" x14ac:dyDescent="0.25">
      <c r="C6" s="5" t="s">
        <v>9</v>
      </c>
      <c r="D6" s="28"/>
      <c r="E6" s="29"/>
      <c r="F6" s="29"/>
      <c r="G6" s="32"/>
      <c r="H6" s="33"/>
    </row>
    <row r="7" spans="2:8" ht="21.75" customHeight="1" x14ac:dyDescent="0.25">
      <c r="C7" s="5" t="s">
        <v>10</v>
      </c>
      <c r="D7" s="62" t="s">
        <v>7</v>
      </c>
      <c r="E7" s="62" t="s">
        <v>23</v>
      </c>
      <c r="F7" s="62" t="s">
        <v>26</v>
      </c>
      <c r="G7" s="62" t="s">
        <v>15</v>
      </c>
      <c r="H7" s="64" t="s">
        <v>8</v>
      </c>
    </row>
    <row r="8" spans="2:8" ht="20.25" customHeight="1" x14ac:dyDescent="0.25">
      <c r="C8" s="16"/>
      <c r="D8" s="63"/>
      <c r="E8" s="63"/>
      <c r="F8" s="63"/>
      <c r="G8" s="63"/>
      <c r="H8" s="65"/>
    </row>
    <row r="9" spans="2:8" ht="20.25" customHeight="1" x14ac:dyDescent="0.25">
      <c r="C9" s="6" t="s">
        <v>11</v>
      </c>
      <c r="D9" s="12"/>
      <c r="E9" s="12"/>
      <c r="F9" s="13"/>
      <c r="G9" s="12"/>
      <c r="H9" s="14"/>
    </row>
    <row r="10" spans="2:8" ht="15" customHeight="1" x14ac:dyDescent="0.25">
      <c r="C10" s="20" t="s">
        <v>30</v>
      </c>
      <c r="D10" s="21"/>
      <c r="E10" s="21"/>
      <c r="F10" s="22"/>
      <c r="G10" s="45">
        <f>IFERROR(IF(B4&lt;2, (G5*D9*E9)/F9/G9/H9, (G5*D9*E9)/F9/G9/H9/2),0)</f>
        <v>0</v>
      </c>
      <c r="H10" s="46"/>
    </row>
    <row r="11" spans="2:8" ht="33.75" customHeight="1" x14ac:dyDescent="0.25">
      <c r="C11" s="23"/>
      <c r="D11" s="24"/>
      <c r="E11" s="24"/>
      <c r="F11" s="25"/>
      <c r="G11" s="47"/>
      <c r="H11" s="48"/>
    </row>
    <row r="12" spans="2:8" ht="21" customHeight="1" x14ac:dyDescent="0.25">
      <c r="C12" s="42" t="s">
        <v>29</v>
      </c>
      <c r="D12" s="43"/>
      <c r="E12" s="43"/>
      <c r="F12" s="43"/>
      <c r="G12" s="43"/>
      <c r="H12" s="44"/>
    </row>
    <row r="13" spans="2:8" ht="15.75" thickBot="1" x14ac:dyDescent="0.3">
      <c r="C13" s="34" t="s">
        <v>19</v>
      </c>
      <c r="D13" s="35"/>
      <c r="E13" s="35"/>
      <c r="F13" s="35"/>
      <c r="G13" s="35"/>
      <c r="H13" s="36"/>
    </row>
    <row r="14" spans="2:8" ht="15.75" thickBot="1" x14ac:dyDescent="0.3">
      <c r="C14" s="1"/>
      <c r="D14" s="1"/>
      <c r="E14" s="1"/>
      <c r="F14" s="1"/>
      <c r="G14" s="1"/>
      <c r="H14" s="1"/>
    </row>
    <row r="15" spans="2:8" ht="18" x14ac:dyDescent="0.25">
      <c r="C15" s="37" t="s">
        <v>17</v>
      </c>
      <c r="D15" s="38"/>
      <c r="E15" s="38"/>
      <c r="F15" s="38"/>
      <c r="G15" s="38"/>
      <c r="H15" s="39"/>
    </row>
    <row r="16" spans="2:8" ht="26.25" x14ac:dyDescent="0.25">
      <c r="C16" s="7"/>
      <c r="D16" s="51" t="s">
        <v>13</v>
      </c>
      <c r="E16" s="52"/>
      <c r="F16" s="51" t="s">
        <v>14</v>
      </c>
      <c r="G16" s="52"/>
      <c r="H16" s="4" t="s">
        <v>22</v>
      </c>
    </row>
    <row r="17" spans="3:8" ht="15" customHeight="1" x14ac:dyDescent="0.25">
      <c r="C17" s="57" t="s">
        <v>11</v>
      </c>
      <c r="D17" s="53"/>
      <c r="E17" s="54"/>
      <c r="F17" s="53"/>
      <c r="G17" s="54"/>
      <c r="H17" s="40"/>
    </row>
    <row r="18" spans="3:8" ht="15" customHeight="1" x14ac:dyDescent="0.25">
      <c r="C18" s="58"/>
      <c r="D18" s="55"/>
      <c r="E18" s="56"/>
      <c r="F18" s="55"/>
      <c r="G18" s="56"/>
      <c r="H18" s="41"/>
    </row>
    <row r="19" spans="3:8" x14ac:dyDescent="0.25">
      <c r="C19" s="58"/>
      <c r="D19" s="26" t="s">
        <v>12</v>
      </c>
      <c r="E19" s="27"/>
      <c r="F19" s="27"/>
      <c r="G19" s="66">
        <f>IF(OR(D17=0,F17=0),H17,D17*F17)</f>
        <v>0</v>
      </c>
      <c r="H19" s="67"/>
    </row>
    <row r="20" spans="3:8" x14ac:dyDescent="0.25">
      <c r="C20" s="58"/>
      <c r="D20" s="28"/>
      <c r="E20" s="29"/>
      <c r="F20" s="29"/>
      <c r="G20" s="68"/>
      <c r="H20" s="69"/>
    </row>
    <row r="21" spans="3:8" x14ac:dyDescent="0.25">
      <c r="C21" s="58"/>
      <c r="D21" s="62" t="s">
        <v>16</v>
      </c>
      <c r="E21" s="62" t="s">
        <v>24</v>
      </c>
      <c r="F21" s="62" t="s">
        <v>25</v>
      </c>
      <c r="G21" s="62" t="s">
        <v>4</v>
      </c>
      <c r="H21" s="64" t="s">
        <v>8</v>
      </c>
    </row>
    <row r="22" spans="3:8" x14ac:dyDescent="0.25">
      <c r="C22" s="58"/>
      <c r="D22" s="63"/>
      <c r="E22" s="63"/>
      <c r="F22" s="63"/>
      <c r="G22" s="63"/>
      <c r="H22" s="65"/>
    </row>
    <row r="23" spans="3:8" ht="18.75" x14ac:dyDescent="0.25">
      <c r="C23" s="59"/>
      <c r="D23" s="13"/>
      <c r="E23" s="12"/>
      <c r="F23" s="13"/>
      <c r="G23" s="12"/>
      <c r="H23" s="14"/>
    </row>
    <row r="24" spans="3:8" ht="15" customHeight="1" x14ac:dyDescent="0.25">
      <c r="C24" s="70" t="s">
        <v>31</v>
      </c>
      <c r="D24" s="71"/>
      <c r="E24" s="71"/>
      <c r="F24" s="72"/>
      <c r="G24" s="45">
        <f>IFERROR((G19*E23)/(D23*F23)/G23/H23,0)</f>
        <v>0</v>
      </c>
      <c r="H24" s="46"/>
    </row>
    <row r="25" spans="3:8" ht="15" customHeight="1" x14ac:dyDescent="0.25">
      <c r="C25" s="73"/>
      <c r="D25" s="74"/>
      <c r="E25" s="74"/>
      <c r="F25" s="75"/>
      <c r="G25" s="49"/>
      <c r="H25" s="50"/>
    </row>
    <row r="26" spans="3:8" ht="15.75" thickBot="1" x14ac:dyDescent="0.3">
      <c r="C26" s="17" t="s">
        <v>20</v>
      </c>
      <c r="D26" s="18"/>
      <c r="E26" s="18"/>
      <c r="F26" s="18"/>
      <c r="G26" s="18"/>
      <c r="H26" s="19"/>
    </row>
    <row r="27" spans="3:8" x14ac:dyDescent="0.25">
      <c r="C27" s="2"/>
      <c r="D27" s="2"/>
      <c r="E27" s="2"/>
      <c r="F27" s="2"/>
      <c r="G27" s="2"/>
      <c r="H27" s="2"/>
    </row>
    <row r="28" spans="3:8" x14ac:dyDescent="0.25">
      <c r="C28" s="2"/>
      <c r="D28" s="2"/>
      <c r="E28" s="2"/>
      <c r="F28" s="2"/>
      <c r="G28" s="2"/>
      <c r="H28" s="2"/>
    </row>
  </sheetData>
  <sheetProtection password="DDBF" sheet="1" objects="1" scenarios="1" selectLockedCells="1"/>
  <mergeCells count="29">
    <mergeCell ref="D19:F20"/>
    <mergeCell ref="G19:H20"/>
    <mergeCell ref="D21:D22"/>
    <mergeCell ref="E21:E22"/>
    <mergeCell ref="F21:F22"/>
    <mergeCell ref="G21:G22"/>
    <mergeCell ref="H21:H22"/>
    <mergeCell ref="C2:H2"/>
    <mergeCell ref="D7:D8"/>
    <mergeCell ref="E7:E8"/>
    <mergeCell ref="F7:F8"/>
    <mergeCell ref="G7:G8"/>
    <mergeCell ref="H7:H8"/>
    <mergeCell ref="C26:H26"/>
    <mergeCell ref="C10:F11"/>
    <mergeCell ref="D5:F6"/>
    <mergeCell ref="G5:H6"/>
    <mergeCell ref="C13:H13"/>
    <mergeCell ref="C15:H15"/>
    <mergeCell ref="H17:H18"/>
    <mergeCell ref="C12:H12"/>
    <mergeCell ref="G10:H11"/>
    <mergeCell ref="C24:F25"/>
    <mergeCell ref="G24:H25"/>
    <mergeCell ref="D16:E16"/>
    <mergeCell ref="F16:G16"/>
    <mergeCell ref="D17:E18"/>
    <mergeCell ref="F17:G18"/>
    <mergeCell ref="C17:C23"/>
  </mergeCells>
  <hyperlinks>
    <hyperlink ref="C13:H13" r:id="rId1" display="(2) COMO SE OBTIENE LA LUMINANCIA GLOBAL DE TODA LA CALLE (ENLACE DE VIDEO) 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Option Button 7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3</xdr:row>
                    <xdr:rowOff>0</xdr:rowOff>
                  </from>
                  <to>
                    <xdr:col>2</xdr:col>
                    <xdr:colOff>333375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3</xdr:row>
                    <xdr:rowOff>257175</xdr:rowOff>
                  </from>
                  <to>
                    <xdr:col>2</xdr:col>
                    <xdr:colOff>333375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5</xdr:row>
                    <xdr:rowOff>0</xdr:rowOff>
                  </from>
                  <to>
                    <xdr:col>2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Option Button 11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0</xdr:rowOff>
                  </from>
                  <to>
                    <xdr:col>2</xdr:col>
                    <xdr:colOff>333375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Option Button 13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</xdr:row>
                    <xdr:rowOff>0</xdr:rowOff>
                  </from>
                  <to>
                    <xdr:col>2</xdr:col>
                    <xdr:colOff>333375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Option Button 14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</xdr:row>
                    <xdr:rowOff>0</xdr:rowOff>
                  </from>
                  <to>
                    <xdr:col>2</xdr:col>
                    <xdr:colOff>333375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Option Button 15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5</xdr:row>
                    <xdr:rowOff>0</xdr:rowOff>
                  </from>
                  <to>
                    <xdr:col>2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Option Button 16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0</xdr:rowOff>
                  </from>
                  <to>
                    <xdr:col>2</xdr:col>
                    <xdr:colOff>333375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3</vt:i4>
      </vt:variant>
    </vt:vector>
  </HeadingPairs>
  <TitlesOfParts>
    <vt:vector baseType="lpstr" size="3">
      <vt:lpstr>1_CTRA-GRAL LP1</vt:lpstr>
      <vt:lpstr>Hoja2</vt:lpstr>
      <vt:lpstr>Hoja3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